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7825" windowHeight="12660"/>
  </bookViews>
  <sheets>
    <sheet name="Лист13" sheetId="1" r:id="rId1"/>
  </sheets>
  <calcPr calcId="145621"/>
</workbook>
</file>

<file path=xl/calcChain.xml><?xml version="1.0" encoding="utf-8"?>
<calcChain xmlns="http://schemas.openxmlformats.org/spreadsheetml/2006/main">
  <c r="F17" i="1" l="1"/>
  <c r="E17" i="1"/>
  <c r="J16" i="1" l="1"/>
  <c r="H18" i="1"/>
  <c r="H14" i="1"/>
  <c r="H16" i="1"/>
  <c r="J14" i="1"/>
  <c r="J18" i="1"/>
  <c r="F18" i="1" l="1"/>
  <c r="F16" i="1"/>
  <c r="F14" i="1"/>
  <c r="F20" i="1"/>
  <c r="E18" i="1"/>
  <c r="E20" i="1"/>
  <c r="E14" i="1"/>
  <c r="F13" i="1" l="1"/>
  <c r="F12" i="1" s="1"/>
</calcChain>
</file>

<file path=xl/sharedStrings.xml><?xml version="1.0" encoding="utf-8"?>
<sst xmlns="http://schemas.openxmlformats.org/spreadsheetml/2006/main" count="73" uniqueCount="62">
  <si>
    <r>
      <rPr>
        <sz val="9"/>
        <rFont val="Times New Roman"/>
      </rPr>
      <t>(наименование субъекта естественной монополии)</t>
    </r>
  </si>
  <si>
    <r>
      <rPr>
        <sz val="9"/>
        <rFont val="Times New Roman"/>
      </rPr>
      <t>№</t>
    </r>
  </si>
  <si>
    <r>
      <rPr>
        <sz val="9"/>
        <rFont val="Times New Roman"/>
      </rPr>
      <t>Наименование показателя</t>
    </r>
  </si>
  <si>
    <r>
      <rPr>
        <sz val="9"/>
        <rFont val="Times New Roman"/>
      </rPr>
      <t>Сроки строительства</t>
    </r>
  </si>
  <si>
    <r>
      <rPr>
        <sz val="9"/>
        <rFont val="Times New Roman"/>
      </rPr>
      <t>Стоимостная оценка инвестиций, тыс. руб. (без НДС)</t>
    </r>
  </si>
  <si>
    <t>Основные проектные характеристики 
объектов капитального строительства</t>
  </si>
  <si>
    <t>начало</t>
  </si>
  <si>
    <t xml:space="preserve"> окончание</t>
  </si>
  <si>
    <r>
      <rPr>
        <sz val="9"/>
        <rFont val="Times New Roman"/>
      </rPr>
      <t>совокупно по объекту</t>
    </r>
  </si>
  <si>
    <r>
      <rPr>
        <sz val="9"/>
        <rFont val="Times New Roman"/>
      </rPr>
      <t>в отчетном периоде</t>
    </r>
  </si>
  <si>
    <t>источник финансиро- 
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</si>
  <si>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</si>
  <si>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</si>
  <si>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</si>
  <si>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r>
      <rPr>
        <sz val="9"/>
        <rFont val="Times New Roman"/>
      </rPr>
      <t>2</t>
    </r>
  </si>
  <si>
    <r>
      <rPr>
        <sz val="9"/>
        <rFont val="Times New Roman"/>
      </rPr>
      <t>5</t>
    </r>
  </si>
  <si>
    <r>
      <rPr>
        <sz val="9"/>
        <rFont val="Times New Roman"/>
      </rPr>
      <t>6</t>
    </r>
  </si>
  <si>
    <r>
      <rPr>
        <sz val="9"/>
        <rFont val="Times New Roman"/>
      </rPr>
      <t>7</t>
    </r>
  </si>
  <si>
    <t>Информация об инвестиционных программах АО «Газпром газораспределение Рязанская область»</t>
  </si>
  <si>
    <t>Общая сумма инвестиций</t>
  </si>
  <si>
    <t>1.</t>
  </si>
  <si>
    <t>2.</t>
  </si>
  <si>
    <t>Сведения о строительстве, реконструкции объектов капитального строительства</t>
  </si>
  <si>
    <t>на 2019 год в сфере транспортировки газа по газораспределительным сетям</t>
  </si>
  <si>
    <t>7.</t>
  </si>
  <si>
    <t>Амортизация</t>
  </si>
  <si>
    <t>8.</t>
  </si>
  <si>
    <t>Объекты капитального строительства (основные стройки):</t>
  </si>
  <si>
    <t>Новые объекты:</t>
  </si>
  <si>
    <t>Сведения о приобретении оборудования не входящего в сметы строек</t>
  </si>
  <si>
    <t>Спецнадбавка</t>
  </si>
  <si>
    <t>63-160</t>
  </si>
  <si>
    <t>32-160</t>
  </si>
  <si>
    <t>4.1.</t>
  </si>
  <si>
    <t>5.1.</t>
  </si>
  <si>
    <t>57-325</t>
  </si>
  <si>
    <t>Амортизация
Плата за технологическое присоединение 
Спецнадбавка</t>
  </si>
  <si>
    <t>в том числе:</t>
  </si>
  <si>
    <t>Автотранспорт</t>
  </si>
  <si>
    <t>Компьютеры</t>
  </si>
  <si>
    <t>Оргтехника</t>
  </si>
  <si>
    <t>6.1.</t>
  </si>
  <si>
    <t>6.2.</t>
  </si>
  <si>
    <t>6.3.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</si>
  <si>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</si>
  <si>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Плата за технологическое присоединение</t>
  </si>
  <si>
    <t>4.2.</t>
  </si>
  <si>
    <t>5.2.</t>
  </si>
  <si>
    <t>Газопровод  высокого давления  ГРС Рыбное- ВНИИК  г. Рыбное</t>
  </si>
  <si>
    <t>57-114</t>
  </si>
  <si>
    <t>Газопровод подземный высокого давления, г. Шацк. р-н ТОО "Казачья Слобода"</t>
  </si>
  <si>
    <t>5.3.</t>
  </si>
  <si>
    <r>
      <rPr>
        <b/>
        <sz val="10"/>
        <rFont val="Times New Roman"/>
        <family val="1"/>
        <charset val="204"/>
      </rPr>
      <t>Реконструируемые (модернизируемые) объекты:</t>
    </r>
  </si>
  <si>
    <r>
      <rPr>
        <b/>
        <sz val="10"/>
        <rFont val="Times New Roman"/>
        <family val="1"/>
        <charset val="204"/>
      </rPr>
      <t>Сведения о долгосрочных финансовых вложениях</t>
    </r>
  </si>
  <si>
    <r>
      <rPr>
        <b/>
        <sz val="10"/>
        <rFont val="Times New Roman"/>
        <family val="1"/>
        <charset val="204"/>
      </rPr>
      <t>Сведения о приобретении внеоборотных активов</t>
    </r>
  </si>
  <si>
    <r>
      <rPr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</si>
  <si>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3.</t>
    </r>
  </si>
  <si>
    <r>
      <rPr>
        <sz val="10"/>
        <rFont val="Times New Roman"/>
        <family val="1"/>
        <charset val="204"/>
      </rPr>
      <t>4.</t>
    </r>
  </si>
  <si>
    <r>
      <rPr>
        <sz val="10"/>
        <rFont val="Times New Roman"/>
        <family val="1"/>
        <charset val="204"/>
      </rPr>
      <t>5.</t>
    </r>
  </si>
  <si>
    <r>
      <rPr>
        <sz val="10"/>
        <rFont val="Times New Roman"/>
        <family val="1"/>
        <charset val="204"/>
      </rPr>
      <t>6.</t>
    </r>
  </si>
  <si>
    <t>объекты за счет средств спецнадбавки</t>
  </si>
  <si>
    <t>Приложение №9 к приказу ФАС №38/19 от 18.01.2019
Форма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</si>
</sst>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9" x14ac:knownFonts="1">
    <font>
      <sz val="10"/>
      <name val="Arial"/>
    </font>
    <font>
      <b/>
      <sz val="14"/>
      <name val="Times New Roman"/>
      <family val="1"/>
      <charset val="204"/>
    </font>
    <font>
      <sz val="9"/>
      <name val="Times New Roman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light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8">
    <xf numFmtId="0" fontId="0" fillId="0" borderId="0"/>
    <xf numFmtId="0" fontId="3" fillId="0" borderId="0"/>
    <xf numFmtId="0" fontId="5" fillId="0" borderId="0"/>
    <xf numFmtId="0" fontId="10" fillId="0" borderId="0"/>
    <xf numFmtId="0" fontId="6" fillId="2" borderId="0">
      <alignment horizontal="left" vertical="center"/>
    </xf>
    <xf numFmtId="49" fontId="7" fillId="3" borderId="2">
      <alignment horizontal="left" vertical="top" wrapText="1"/>
    </xf>
    <xf numFmtId="0" fontId="7" fillId="4" borderId="0">
      <alignment horizontal="left" vertical="center"/>
    </xf>
    <xf numFmtId="0" fontId="6" fillId="5" borderId="0">
      <alignment horizontal="left" vertical="center"/>
    </xf>
    <xf numFmtId="0" fontId="8" fillId="6" borderId="0">
      <alignment horizontal="center" vertical="center"/>
    </xf>
    <xf numFmtId="0" fontId="9" fillId="0" borderId="0">
      <alignment horizontal="center" vertical="center"/>
    </xf>
    <xf numFmtId="164" fontId="5" fillId="0" borderId="0" applyFont="0" applyFill="0" applyBorder="0" applyAlignment="0" applyProtection="0"/>
    <xf numFmtId="0" fontId="12" fillId="0" borderId="0"/>
    <xf numFmtId="0" fontId="5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165" fontId="5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3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16" fillId="0" borderId="1" xfId="12" applyFont="1" applyFill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6" fillId="0" borderId="1" xfId="1" applyFont="1" applyFill="1" applyBorder="1" applyAlignment="1">
      <alignment horizontal="left" vertical="top" wrapText="1" indent="3"/>
    </xf>
    <xf numFmtId="4" fontId="11" fillId="0" borderId="1" xfId="2" applyNumberFormat="1" applyFont="1" applyFill="1" applyBorder="1" applyAlignment="1">
      <alignment horizontal="center" vertical="center"/>
    </xf>
    <xf numFmtId="4" fontId="11" fillId="7" borderId="1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4" fontId="11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 wrapText="1"/>
    </xf>
  </cellXfs>
  <cellStyles count="38">
    <cellStyle name="ITEM" xfId="4"/>
    <cellStyle name="MAGS_CSECONDBOLD" xfId="5"/>
    <cellStyle name="SECTION" xfId="6"/>
    <cellStyle name="SUBSECTION" xfId="7"/>
    <cellStyle name="SUBTITLES" xfId="8"/>
    <cellStyle name="TOP_LEVEL_TITLE" xfId="9"/>
    <cellStyle name="Денежный 2" xfId="10"/>
    <cellStyle name="Обычный" xfId="0" builtinId="0"/>
    <cellStyle name="Обычный 2" xfId="1"/>
    <cellStyle name="Обычный 2 2" xfId="26"/>
    <cellStyle name="Обычный 2 3" xfId="12"/>
    <cellStyle name="Обычный 2 4" xfId="11"/>
    <cellStyle name="Обычный 3" xfId="13"/>
    <cellStyle name="Обычный 3 2" xfId="25"/>
    <cellStyle name="Обычный 3 2 2" xfId="28"/>
    <cellStyle name="Обычный 3 3" xfId="27"/>
    <cellStyle name="Обычный 4" xfId="14"/>
    <cellStyle name="Обычный 4 2" xfId="16"/>
    <cellStyle name="Обычный 4 2 2" xfId="20"/>
    <cellStyle name="Обычный 4 2 2 2" xfId="31"/>
    <cellStyle name="Обычный 4 2 3" xfId="30"/>
    <cellStyle name="Обычный 4 3" xfId="17"/>
    <cellStyle name="Обычный 4 3 2" xfId="19"/>
    <cellStyle name="Обычный 4 3 2 2" xfId="33"/>
    <cellStyle name="Обычный 4 3 3" xfId="32"/>
    <cellStyle name="Обычный 4 4" xfId="24"/>
    <cellStyle name="Обычный 4 4 2" xfId="34"/>
    <cellStyle name="Обычный 4 5" xfId="29"/>
    <cellStyle name="Обычный 5" xfId="15"/>
    <cellStyle name="Обычный 6" xfId="21"/>
    <cellStyle name="Обычный 7" xfId="22"/>
    <cellStyle name="Обычный 7 2" xfId="35"/>
    <cellStyle name="Обычный 8" xfId="2"/>
    <cellStyle name="Процентный 2" xfId="23"/>
    <cellStyle name="Процентный 3" xfId="37"/>
    <cellStyle name="Стиль 1" xfId="3"/>
    <cellStyle name="Финансовый 2" xfId="18"/>
    <cellStyle name="Финансовый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H12" sqref="H12"/>
    </sheetView>
  </sheetViews>
  <sheetFormatPr defaultRowHeight="12.75" x14ac:dyDescent="0.2"/>
  <cols>
    <col min="1" max="1" width="10.140625" bestFit="1" customWidth="1"/>
    <col min="2" max="2" width="49.7109375" customWidth="1"/>
    <col min="3" max="6" width="17.85546875" customWidth="1"/>
    <col min="7" max="7" width="27.140625" customWidth="1"/>
    <col min="8" max="8" width="14" customWidth="1"/>
    <col min="9" max="9" width="14.85546875" customWidth="1"/>
    <col min="10" max="10" width="15.28515625" customWidth="1"/>
  </cols>
  <sheetData>
    <row r="1" spans="1:10" ht="48" customHeight="1" x14ac:dyDescent="0.2">
      <c r="A1" s="1"/>
      <c r="I1" s="24" t="s">
        <v>61</v>
      </c>
      <c r="J1" s="24"/>
    </row>
    <row r="3" spans="1:10" ht="18.75" x14ac:dyDescent="0.2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">
      <c r="F4" s="1" t="s">
        <v>0</v>
      </c>
    </row>
    <row r="5" spans="1:10" ht="18.75" x14ac:dyDescent="0.2">
      <c r="A5" s="19" t="s">
        <v>23</v>
      </c>
      <c r="B5" s="20"/>
      <c r="C5" s="20"/>
      <c r="D5" s="20"/>
      <c r="E5" s="20"/>
      <c r="F5" s="20"/>
      <c r="G5" s="20"/>
      <c r="H5" s="20"/>
      <c r="I5" s="20"/>
      <c r="J5" s="20"/>
    </row>
    <row r="8" spans="1:10" x14ac:dyDescent="0.2">
      <c r="A8" s="21" t="s">
        <v>1</v>
      </c>
      <c r="B8" s="21" t="s">
        <v>2</v>
      </c>
      <c r="C8" s="21" t="s">
        <v>3</v>
      </c>
      <c r="D8" s="21"/>
      <c r="E8" s="22" t="s">
        <v>4</v>
      </c>
      <c r="F8" s="22"/>
      <c r="G8" s="22"/>
      <c r="H8" s="23" t="s">
        <v>5</v>
      </c>
      <c r="I8" s="22"/>
      <c r="J8" s="22"/>
    </row>
    <row r="9" spans="1:10" ht="36" x14ac:dyDescent="0.2">
      <c r="A9" s="21"/>
      <c r="B9" s="21"/>
      <c r="C9" s="2" t="s">
        <v>6</v>
      </c>
      <c r="D9" s="3" t="s">
        <v>7</v>
      </c>
      <c r="E9" s="4" t="s">
        <v>8</v>
      </c>
      <c r="F9" s="4" t="s">
        <v>9</v>
      </c>
      <c r="G9" s="5" t="s">
        <v>10</v>
      </c>
      <c r="H9" s="5" t="s">
        <v>11</v>
      </c>
      <c r="I9" s="5" t="s">
        <v>12</v>
      </c>
      <c r="J9" s="5" t="s">
        <v>13</v>
      </c>
    </row>
    <row r="10" spans="1:10" x14ac:dyDescent="0.2">
      <c r="A10" s="12" t="s">
        <v>55</v>
      </c>
      <c r="B10" s="7" t="s">
        <v>14</v>
      </c>
      <c r="C10" s="7">
        <v>3</v>
      </c>
      <c r="D10" s="7">
        <v>4</v>
      </c>
      <c r="E10" s="7" t="s">
        <v>15</v>
      </c>
      <c r="F10" s="7" t="s">
        <v>16</v>
      </c>
      <c r="G10" s="7" t="s">
        <v>17</v>
      </c>
      <c r="H10" s="7">
        <v>8</v>
      </c>
      <c r="I10" s="7">
        <v>9</v>
      </c>
      <c r="J10" s="7">
        <v>10</v>
      </c>
    </row>
    <row r="11" spans="1:10" x14ac:dyDescent="0.2">
      <c r="A11" s="12" t="s">
        <v>20</v>
      </c>
      <c r="B11" s="11" t="s">
        <v>19</v>
      </c>
      <c r="C11" s="15"/>
      <c r="D11" s="15"/>
      <c r="E11" s="15"/>
      <c r="F11" s="14">
        <v>82937.149999999994</v>
      </c>
      <c r="G11" s="15"/>
      <c r="H11" s="15"/>
      <c r="I11" s="15"/>
      <c r="J11" s="15"/>
    </row>
    <row r="12" spans="1:10" ht="25.5" x14ac:dyDescent="0.2">
      <c r="A12" s="12" t="s">
        <v>21</v>
      </c>
      <c r="B12" s="11" t="s">
        <v>22</v>
      </c>
      <c r="C12" s="15"/>
      <c r="D12" s="15"/>
      <c r="E12" s="15"/>
      <c r="F12" s="14">
        <f>F13</f>
        <v>62571.09</v>
      </c>
      <c r="G12" s="15"/>
      <c r="H12" s="15"/>
      <c r="I12" s="15"/>
      <c r="J12" s="15"/>
    </row>
    <row r="13" spans="1:10" ht="25.5" x14ac:dyDescent="0.2">
      <c r="A13" s="12" t="s">
        <v>56</v>
      </c>
      <c r="B13" s="11" t="s">
        <v>27</v>
      </c>
      <c r="C13" s="15"/>
      <c r="D13" s="15"/>
      <c r="E13" s="15"/>
      <c r="F13" s="14">
        <f>F14+F18</f>
        <v>62571.09</v>
      </c>
      <c r="G13" s="15"/>
      <c r="H13" s="15"/>
      <c r="I13" s="15"/>
      <c r="J13" s="15"/>
    </row>
    <row r="14" spans="1:10" ht="51" x14ac:dyDescent="0.2">
      <c r="A14" s="12" t="s">
        <v>57</v>
      </c>
      <c r="B14" s="8" t="s">
        <v>28</v>
      </c>
      <c r="C14" s="16">
        <v>2012</v>
      </c>
      <c r="D14" s="16">
        <v>2020</v>
      </c>
      <c r="E14" s="14">
        <f>1173.61+53838.83</f>
        <v>55012.44</v>
      </c>
      <c r="F14" s="14">
        <f>11717.6+44780</f>
        <v>56497.599999999999</v>
      </c>
      <c r="G14" s="17" t="s">
        <v>36</v>
      </c>
      <c r="H14" s="14">
        <f>0.6+0.53+0.65+4.18+4.59+25.16+3.69+0.64+5.388+1.457+5.44</f>
        <v>52.324999999999996</v>
      </c>
      <c r="I14" s="14" t="s">
        <v>32</v>
      </c>
      <c r="J14" s="18">
        <f>1+1+1+5+1+1</f>
        <v>10</v>
      </c>
    </row>
    <row r="15" spans="1:10" x14ac:dyDescent="0.2">
      <c r="A15" s="12"/>
      <c r="B15" s="10" t="s">
        <v>37</v>
      </c>
      <c r="C15" s="15"/>
      <c r="D15" s="15"/>
      <c r="E15" s="15"/>
      <c r="F15" s="15"/>
      <c r="G15" s="15"/>
      <c r="H15" s="15"/>
      <c r="I15" s="15"/>
      <c r="J15" s="15"/>
    </row>
    <row r="16" spans="1:10" x14ac:dyDescent="0.2">
      <c r="A16" s="12" t="s">
        <v>33</v>
      </c>
      <c r="B16" s="9" t="s">
        <v>60</v>
      </c>
      <c r="C16" s="16">
        <v>2012</v>
      </c>
      <c r="D16" s="16">
        <v>2020</v>
      </c>
      <c r="E16" s="14">
        <v>43679.32</v>
      </c>
      <c r="F16" s="14">
        <f>13310</f>
        <v>13310</v>
      </c>
      <c r="G16" s="14" t="s">
        <v>30</v>
      </c>
      <c r="H16" s="14">
        <f>4.18+4.59+25.16+3.69+0.64+5.388+1.457</f>
        <v>45.104999999999997</v>
      </c>
      <c r="I16" s="14" t="s">
        <v>31</v>
      </c>
      <c r="J16" s="18">
        <f>5+1+1</f>
        <v>7</v>
      </c>
    </row>
    <row r="17" spans="1:10" ht="51" x14ac:dyDescent="0.2">
      <c r="A17" s="12" t="s">
        <v>46</v>
      </c>
      <c r="B17" s="9" t="s">
        <v>44</v>
      </c>
      <c r="C17" s="16">
        <v>2019</v>
      </c>
      <c r="D17" s="16">
        <v>2019</v>
      </c>
      <c r="E17" s="14">
        <f>10544+31350</f>
        <v>41894</v>
      </c>
      <c r="F17" s="14">
        <f>10544+31470</f>
        <v>42014</v>
      </c>
      <c r="G17" s="17" t="s">
        <v>45</v>
      </c>
      <c r="H17" s="15"/>
      <c r="I17" s="15"/>
      <c r="J17" s="15"/>
    </row>
    <row r="18" spans="1:10" ht="51" x14ac:dyDescent="0.2">
      <c r="A18" s="12" t="s">
        <v>58</v>
      </c>
      <c r="B18" s="6" t="s">
        <v>52</v>
      </c>
      <c r="C18" s="16">
        <v>2017</v>
      </c>
      <c r="D18" s="16">
        <v>2019</v>
      </c>
      <c r="E18" s="14">
        <f>1077.2+4996.29</f>
        <v>6073.49</v>
      </c>
      <c r="F18" s="14">
        <f>1077.2+4996.29</f>
        <v>6073.49</v>
      </c>
      <c r="G18" s="17" t="s">
        <v>36</v>
      </c>
      <c r="H18" s="14">
        <f>0.508+0.03+0.214+0.09+0.07</f>
        <v>0.91199999999999992</v>
      </c>
      <c r="I18" s="18" t="s">
        <v>35</v>
      </c>
      <c r="J18" s="18">
        <f>1+1</f>
        <v>2</v>
      </c>
    </row>
    <row r="19" spans="1:10" x14ac:dyDescent="0.2">
      <c r="A19" s="12"/>
      <c r="B19" s="10" t="s">
        <v>37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">
      <c r="A20" s="12" t="s">
        <v>34</v>
      </c>
      <c r="B20" s="9" t="s">
        <v>60</v>
      </c>
      <c r="C20" s="16">
        <v>2019</v>
      </c>
      <c r="D20" s="16">
        <v>2020</v>
      </c>
      <c r="E20" s="14">
        <f>430</f>
        <v>430</v>
      </c>
      <c r="F20" s="14">
        <f>430</f>
        <v>430</v>
      </c>
      <c r="G20" s="14" t="s">
        <v>30</v>
      </c>
      <c r="H20" s="14">
        <v>0.50800000000000001</v>
      </c>
      <c r="I20" s="18">
        <v>159</v>
      </c>
      <c r="J20" s="18">
        <v>0</v>
      </c>
    </row>
    <row r="21" spans="1:10" ht="25.5" x14ac:dyDescent="0.2">
      <c r="A21" s="12" t="s">
        <v>47</v>
      </c>
      <c r="B21" s="9" t="s">
        <v>48</v>
      </c>
      <c r="C21" s="16">
        <v>2018</v>
      </c>
      <c r="D21" s="16">
        <v>2019</v>
      </c>
      <c r="E21" s="14">
        <v>854.84</v>
      </c>
      <c r="F21" s="14">
        <v>854.84</v>
      </c>
      <c r="G21" s="16" t="s">
        <v>25</v>
      </c>
      <c r="H21" s="14">
        <v>0.33399999999999996</v>
      </c>
      <c r="I21" s="18" t="s">
        <v>49</v>
      </c>
      <c r="J21" s="18">
        <v>0</v>
      </c>
    </row>
    <row r="22" spans="1:10" ht="25.5" x14ac:dyDescent="0.2">
      <c r="A22" s="12" t="s">
        <v>51</v>
      </c>
      <c r="B22" s="9" t="s">
        <v>50</v>
      </c>
      <c r="C22" s="16">
        <v>2017</v>
      </c>
      <c r="D22" s="16">
        <v>2019</v>
      </c>
      <c r="E22" s="14">
        <v>4141.45</v>
      </c>
      <c r="F22" s="14">
        <v>4141.45</v>
      </c>
      <c r="G22" s="16" t="s">
        <v>25</v>
      </c>
      <c r="H22" s="14">
        <v>7.0000000000000007E-2</v>
      </c>
      <c r="I22" s="18">
        <v>325</v>
      </c>
      <c r="J22" s="18">
        <v>0</v>
      </c>
    </row>
    <row r="23" spans="1:10" ht="25.5" x14ac:dyDescent="0.2">
      <c r="A23" s="12" t="s">
        <v>59</v>
      </c>
      <c r="B23" s="11" t="s">
        <v>29</v>
      </c>
      <c r="C23" s="15"/>
      <c r="D23" s="15"/>
      <c r="E23" s="14">
        <v>16479.05</v>
      </c>
      <c r="F23" s="14">
        <v>16479.05</v>
      </c>
      <c r="G23" s="16" t="s">
        <v>25</v>
      </c>
      <c r="H23" s="15"/>
      <c r="I23" s="15"/>
      <c r="J23" s="15"/>
    </row>
    <row r="24" spans="1:10" x14ac:dyDescent="0.2">
      <c r="A24" s="12"/>
      <c r="B24" s="10" t="s">
        <v>37</v>
      </c>
      <c r="C24" s="15"/>
      <c r="D24" s="15"/>
      <c r="E24" s="15"/>
      <c r="F24" s="15"/>
      <c r="G24" s="15"/>
      <c r="H24" s="15"/>
      <c r="I24" s="15"/>
      <c r="J24" s="15"/>
    </row>
    <row r="25" spans="1:10" x14ac:dyDescent="0.2">
      <c r="A25" s="12" t="s">
        <v>41</v>
      </c>
      <c r="B25" s="13" t="s">
        <v>38</v>
      </c>
      <c r="C25" s="16">
        <v>2019</v>
      </c>
      <c r="D25" s="16">
        <v>2019</v>
      </c>
      <c r="E25" s="14">
        <v>11222.72</v>
      </c>
      <c r="F25" s="14">
        <v>11222.72</v>
      </c>
      <c r="G25" s="16" t="s">
        <v>25</v>
      </c>
      <c r="H25" s="15"/>
      <c r="I25" s="15"/>
      <c r="J25" s="15"/>
    </row>
    <row r="26" spans="1:10" x14ac:dyDescent="0.2">
      <c r="A26" s="12" t="s">
        <v>42</v>
      </c>
      <c r="B26" s="13" t="s">
        <v>39</v>
      </c>
      <c r="C26" s="16">
        <v>2019</v>
      </c>
      <c r="D26" s="16">
        <v>2019</v>
      </c>
      <c r="E26" s="14">
        <v>3653.33</v>
      </c>
      <c r="F26" s="14">
        <v>3653.33</v>
      </c>
      <c r="G26" s="16" t="s">
        <v>25</v>
      </c>
      <c r="H26" s="15"/>
      <c r="I26" s="15"/>
      <c r="J26" s="15"/>
    </row>
    <row r="27" spans="1:10" x14ac:dyDescent="0.2">
      <c r="A27" s="12" t="s">
        <v>43</v>
      </c>
      <c r="B27" s="13" t="s">
        <v>40</v>
      </c>
      <c r="C27" s="16">
        <v>2019</v>
      </c>
      <c r="D27" s="16">
        <v>2019</v>
      </c>
      <c r="E27" s="14">
        <v>866</v>
      </c>
      <c r="F27" s="14">
        <v>866</v>
      </c>
      <c r="G27" s="16" t="s">
        <v>25</v>
      </c>
      <c r="H27" s="15"/>
      <c r="I27" s="15"/>
      <c r="J27" s="15"/>
    </row>
    <row r="28" spans="1:10" x14ac:dyDescent="0.2">
      <c r="A28" s="12" t="s">
        <v>24</v>
      </c>
      <c r="B28" s="6" t="s">
        <v>53</v>
      </c>
      <c r="C28" s="15"/>
      <c r="D28" s="15"/>
      <c r="E28" s="14">
        <v>0</v>
      </c>
      <c r="F28" s="14">
        <v>0</v>
      </c>
      <c r="G28" s="15"/>
      <c r="H28" s="15"/>
      <c r="I28" s="15"/>
      <c r="J28" s="15"/>
    </row>
    <row r="29" spans="1:10" x14ac:dyDescent="0.2">
      <c r="A29" s="12" t="s">
        <v>26</v>
      </c>
      <c r="B29" s="6" t="s">
        <v>54</v>
      </c>
      <c r="C29" s="15"/>
      <c r="D29" s="15"/>
      <c r="E29" s="14">
        <v>3887</v>
      </c>
      <c r="F29" s="14">
        <v>3887</v>
      </c>
      <c r="G29" s="16" t="s">
        <v>25</v>
      </c>
      <c r="H29" s="15"/>
      <c r="I29" s="15"/>
      <c r="J29" s="15"/>
    </row>
  </sheetData>
  <mergeCells count="8">
    <mergeCell ref="I1:J1"/>
    <mergeCell ref="A3:J3"/>
    <mergeCell ref="A5:J5"/>
    <mergeCell ref="A8:A9"/>
    <mergeCell ref="B8:B9"/>
    <mergeCell ref="C8:D8"/>
    <mergeCell ref="E8:G8"/>
    <mergeCell ref="H8:J8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Портнов Александр Геннадьевич</cp:lastModifiedBy>
  <cp:lastPrinted>2019-04-16T14:33:14Z</cp:lastPrinted>
  <dcterms:created xsi:type="dcterms:W3CDTF">2019-04-04T15:11:21Z</dcterms:created>
  <dcterms:modified xsi:type="dcterms:W3CDTF">2019-04-18T14:01:37Z</dcterms:modified>
</cp:coreProperties>
</file>